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0" windowWidth="12120" windowHeight="7710" activeTab="0"/>
  </bookViews>
  <sheets>
    <sheet name="見本例１" sheetId="1" r:id="rId1"/>
    <sheet name="見本例２" sheetId="2" r:id="rId2"/>
    <sheet name="見本例３" sheetId="3" r:id="rId3"/>
  </sheets>
  <definedNames/>
  <calcPr fullCalcOnLoad="1"/>
</workbook>
</file>

<file path=xl/sharedStrings.xml><?xml version="1.0" encoding="utf-8"?>
<sst xmlns="http://schemas.openxmlformats.org/spreadsheetml/2006/main" count="238" uniqueCount="106">
  <si>
    <t>対象観察期間</t>
  </si>
  <si>
    <t>治験薬投与期間</t>
  </si>
  <si>
    <t>対象観察期間開始時</t>
  </si>
  <si>
    <t>治験薬投与開始</t>
  </si>
  <si>
    <t>投与２週後</t>
  </si>
  <si>
    <t>投与４週後</t>
  </si>
  <si>
    <t>投与６週後</t>
  </si>
  <si>
    <t>日付</t>
  </si>
  <si>
    <t>患者来院</t>
  </si>
  <si>
    <t>○</t>
  </si>
  <si>
    <t>同意</t>
  </si>
  <si>
    <t>患者背景</t>
  </si>
  <si>
    <t>症例登録</t>
  </si>
  <si>
    <t>観察・評価項目</t>
  </si>
  <si>
    <t>患者日記への記載</t>
  </si>
  <si>
    <t>全般改善度</t>
  </si>
  <si>
    <t>服薬状況</t>
  </si>
  <si>
    <t>併用薬剤</t>
  </si>
  <si>
    <t>臨床検査</t>
  </si>
  <si>
    <t>有害事象</t>
  </si>
  <si>
    <t>１）血液学的検査</t>
  </si>
  <si>
    <t>赤血球数、ヘモグロビン量、ヘマトクリット値、白血球数、白血球分画、血小板数</t>
  </si>
  <si>
    <t>２）血液生化学的検査</t>
  </si>
  <si>
    <t>ＧＯＴ、ＧＰＴ、ＡＬ－Ｐ、総ビリルビン、ＢＵＮ、クレアチニン、</t>
  </si>
  <si>
    <t>総コレステロール、総蛋白、アルブミン、Ｎａ、Ｋ、Ｃｌ</t>
  </si>
  <si>
    <t>３）尿検査</t>
  </si>
  <si>
    <t>蛋白、糖、ウロビリノーゲン、潜血</t>
  </si>
  <si>
    <t>投与開始前</t>
  </si>
  <si>
    <t>4週前</t>
  </si>
  <si>
    <t>2週前</t>
  </si>
  <si>
    <t>１週後</t>
  </si>
  <si>
    <t>２週後</t>
  </si>
  <si>
    <t>４週後</t>
  </si>
  <si>
    <t>5週後</t>
  </si>
  <si>
    <t>6週後</t>
  </si>
  <si>
    <t>8週後</t>
  </si>
  <si>
    <t>9週後</t>
  </si>
  <si>
    <t>10週後</t>
  </si>
  <si>
    <t>11週後</t>
  </si>
  <si>
    <t>12週後</t>
  </si>
  <si>
    <t>1６週後</t>
  </si>
  <si>
    <t>２０週後</t>
  </si>
  <si>
    <t>２４週後</t>
  </si>
  <si>
    <t>被験者のスクリーニング</t>
  </si>
  <si>
    <t>◎</t>
  </si>
  <si>
    <t>文書同意</t>
  </si>
  <si>
    <t>登録</t>
  </si>
  <si>
    <t>被験者背景</t>
  </si>
  <si>
    <t>治験薬投与</t>
  </si>
  <si>
    <t>体重</t>
  </si>
  <si>
    <t>測定・評価可能病変の観察</t>
  </si>
  <si>
    <t>エコー、ＣＴ、ＭＲＩ、</t>
  </si>
  <si>
    <t>血液検査</t>
  </si>
  <si>
    <t>血液化学検査</t>
  </si>
  <si>
    <t>尿検査</t>
  </si>
  <si>
    <t>有効性の評価</t>
  </si>
  <si>
    <t>採血量（ｍｌ）</t>
  </si>
  <si>
    <t>施設測定分－臨床検査用</t>
  </si>
  <si>
    <t>集中測定分－薬物血中濃度測定用</t>
  </si>
  <si>
    <t>集中測定分－特殊検査用</t>
  </si>
  <si>
    <t>合計採血量</t>
  </si>
  <si>
    <t>採尿量－施設測定分</t>
  </si>
  <si>
    <t>白血球数、赤血球数、血色素量、ヘマトクリット、血小板数</t>
  </si>
  <si>
    <t>総蛋白、アルブミン、ＧＯＴ、ＧＰＴ、γ－ＧＴＰ、ＡＬ－Ｐ、ＬＤＨ、総・直接ビリルビン、総コレステロール、トリグリセライド、ＢＵＮ、クレアチニン、尿酸、電解質（Ｎａ、Ｋ、Ｃｌ）</t>
  </si>
  <si>
    <t>蛋白、糖、沈渣</t>
  </si>
  <si>
    <t>時期</t>
  </si>
  <si>
    <t>０日目</t>
  </si>
  <si>
    <t>１～６日目</t>
  </si>
  <si>
    <t>７日目</t>
  </si>
  <si>
    <t>投与開始日</t>
  </si>
  <si>
    <t>投与中</t>
  </si>
  <si>
    <t>投与終了日</t>
  </si>
  <si>
    <t>項目</t>
  </si>
  <si>
    <t>臨床症状</t>
  </si>
  <si>
    <t>尿所見</t>
  </si>
  <si>
    <t>細菌学的検査</t>
  </si>
  <si>
    <t>随伴症状の有無</t>
  </si>
  <si>
    <t>必須</t>
  </si>
  <si>
    <t>可能な限り観察</t>
  </si>
  <si>
    <t>①血液：</t>
  </si>
  <si>
    <t>赤血球、ヘモグロビン、ヘマトクリット値、白血球数、白血球分類、血小板数、プロトロンビン時間</t>
  </si>
  <si>
    <t>②肝機能：</t>
  </si>
  <si>
    <t>ＧＯＴ、ＧＰＴ、ＡＬ－Ｐ、ビリルビン（総・直）、γ－ＧＴＰ、ＬＤＨ、ＬＡＰ</t>
  </si>
  <si>
    <t>③腎機能：</t>
  </si>
  <si>
    <t>ＢＵＮ、血清クレアチニン</t>
  </si>
  <si>
    <t>④尿所見：</t>
  </si>
  <si>
    <t>蛋白、糖、ウロビリノゲン</t>
  </si>
  <si>
    <t>⑤その他：</t>
  </si>
  <si>
    <t>血清電解質（Ｎａ、Ｋ、Ｃｌ）、血糖、クームス反応、ＣＲＰ</t>
  </si>
  <si>
    <t>●●スコア</t>
  </si>
  <si>
    <t>▲▲検査</t>
  </si>
  <si>
    <t>臨床症状及びＰ．Ｓ．</t>
  </si>
  <si>
    <t>（○）</t>
  </si>
  <si>
    <t>○</t>
  </si>
  <si>
    <t>整理番号：２００００００－００X</t>
  </si>
  <si>
    <t>課題名：※※の××を対象とした第3相試験</t>
  </si>
  <si>
    <t>実際の来院</t>
  </si>
  <si>
    <t>実際の来院日</t>
  </si>
  <si>
    <t>７日前</t>
  </si>
  <si>
    <t>３日前</t>
  </si>
  <si>
    <t>許容範囲</t>
  </si>
  <si>
    <t>３～７日前</t>
  </si>
  <si>
    <t>０日</t>
  </si>
  <si>
    <t>１１～２１日後</t>
  </si>
  <si>
    <t>２１～３６日後</t>
  </si>
  <si>
    <t>３６～４９日後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</si>
</sst>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58" fontId="0" fillId="0" borderId="6" xfId="0" applyNumberFormat="1" applyBorder="1" applyAlignment="1">
      <alignment horizontal="center"/>
    </xf>
    <xf numFmtId="58" fontId="0" fillId="0" borderId="0" xfId="0" applyNumberFormat="1" applyBorder="1" applyAlignment="1">
      <alignment horizontal="center"/>
    </xf>
    <xf numFmtId="58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1" fontId="0" fillId="0" borderId="5" xfId="0" applyNumberFormat="1" applyBorder="1" applyAlignment="1">
      <alignment horizontal="center"/>
    </xf>
    <xf numFmtId="31" fontId="0" fillId="0" borderId="8" xfId="0" applyNumberFormat="1" applyBorder="1" applyAlignment="1">
      <alignment horizontal="center"/>
    </xf>
    <xf numFmtId="31" fontId="0" fillId="0" borderId="0" xfId="0" applyNumberFormat="1" applyBorder="1" applyAlignment="1">
      <alignment horizontal="center"/>
    </xf>
    <xf numFmtId="31" fontId="0" fillId="0" borderId="6" xfId="0" applyNumberFormat="1" applyBorder="1" applyAlignment="1">
      <alignment horizontal="center"/>
    </xf>
    <xf numFmtId="31" fontId="0" fillId="0" borderId="7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57" fontId="0" fillId="0" borderId="23" xfId="0" applyNumberFormat="1" applyBorder="1" applyAlignment="1">
      <alignment horizontal="center" wrapText="1"/>
    </xf>
    <xf numFmtId="57" fontId="0" fillId="0" borderId="24" xfId="0" applyNumberFormat="1" applyBorder="1" applyAlignment="1">
      <alignment horizontal="center"/>
    </xf>
    <xf numFmtId="57" fontId="0" fillId="0" borderId="5" xfId="0" applyNumberFormat="1" applyBorder="1" applyAlignment="1">
      <alignment horizontal="center"/>
    </xf>
    <xf numFmtId="57" fontId="0" fillId="0" borderId="25" xfId="0" applyNumberFormat="1" applyBorder="1" applyAlignment="1">
      <alignment horizontal="center"/>
    </xf>
    <xf numFmtId="57" fontId="0" fillId="0" borderId="26" xfId="0" applyNumberFormat="1" applyBorder="1" applyAlignment="1">
      <alignment horizontal="center"/>
    </xf>
    <xf numFmtId="57" fontId="0" fillId="0" borderId="0" xfId="0" applyNumberFormat="1" applyAlignment="1">
      <alignment horizontal="center"/>
    </xf>
    <xf numFmtId="0" fontId="0" fillId="0" borderId="20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7" xfId="0" applyBorder="1" applyAlignment="1">
      <alignment/>
    </xf>
    <xf numFmtId="31" fontId="0" fillId="0" borderId="14" xfId="0" applyNumberFormat="1" applyBorder="1" applyAlignment="1">
      <alignment horizontal="center"/>
    </xf>
    <xf numFmtId="31" fontId="2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31" fontId="2" fillId="0" borderId="13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31" fontId="2" fillId="2" borderId="11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3" xfId="0" applyFill="1" applyBorder="1" applyAlignment="1">
      <alignment horizontal="center" wrapText="1"/>
    </xf>
    <xf numFmtId="31" fontId="2" fillId="2" borderId="42" xfId="0" applyNumberFormat="1" applyFont="1" applyFill="1" applyBorder="1" applyAlignment="1">
      <alignment horizontal="center"/>
    </xf>
    <xf numFmtId="31" fontId="0" fillId="2" borderId="43" xfId="0" applyNumberFormat="1" applyFill="1" applyBorder="1" applyAlignment="1">
      <alignment horizontal="center"/>
    </xf>
    <xf numFmtId="31" fontId="2" fillId="2" borderId="44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58" fontId="0" fillId="0" borderId="8" xfId="0" applyNumberFormat="1" applyBorder="1" applyAlignment="1">
      <alignment horizontal="center"/>
    </xf>
    <xf numFmtId="58" fontId="0" fillId="0" borderId="5" xfId="0" applyNumberFormat="1" applyBorder="1" applyAlignment="1">
      <alignment horizontal="center"/>
    </xf>
    <xf numFmtId="58" fontId="0" fillId="0" borderId="9" xfId="0" applyNumberFormat="1" applyBorder="1" applyAlignment="1">
      <alignment horizontal="center"/>
    </xf>
    <xf numFmtId="58" fontId="2" fillId="0" borderId="0" xfId="0" applyNumberFormat="1" applyFont="1" applyBorder="1" applyAlignment="1">
      <alignment horizontal="center"/>
    </xf>
    <xf numFmtId="58" fontId="2" fillId="0" borderId="5" xfId="0" applyNumberFormat="1" applyFont="1" applyBorder="1" applyAlignment="1">
      <alignment horizontal="center"/>
    </xf>
    <xf numFmtId="58" fontId="0" fillId="2" borderId="11" xfId="0" applyNumberFormat="1" applyFill="1" applyBorder="1" applyAlignment="1">
      <alignment horizontal="center"/>
    </xf>
    <xf numFmtId="58" fontId="0" fillId="2" borderId="10" xfId="0" applyNumberFormat="1" applyFill="1" applyBorder="1" applyAlignment="1">
      <alignment horizontal="center"/>
    </xf>
    <xf numFmtId="58" fontId="0" fillId="0" borderId="10" xfId="0" applyNumberFormat="1" applyBorder="1" applyAlignment="1">
      <alignment horizontal="center"/>
    </xf>
    <xf numFmtId="58" fontId="0" fillId="0" borderId="11" xfId="0" applyNumberFormat="1" applyBorder="1" applyAlignment="1">
      <alignment horizontal="center"/>
    </xf>
    <xf numFmtId="58" fontId="0" fillId="0" borderId="12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75" zoomScaleNormal="75" workbookViewId="0" topLeftCell="A1">
      <selection activeCell="D6" sqref="D6"/>
    </sheetView>
  </sheetViews>
  <sheetFormatPr defaultColWidth="9.00390625" defaultRowHeight="13.5"/>
  <cols>
    <col min="1" max="1" width="19.50390625" style="9" customWidth="1"/>
    <col min="2" max="2" width="22.00390625" style="9" customWidth="1"/>
    <col min="3" max="3" width="15.375" style="9" customWidth="1"/>
    <col min="4" max="4" width="15.875" style="9" customWidth="1"/>
    <col min="5" max="5" width="15.75390625" style="0" customWidth="1"/>
    <col min="6" max="6" width="16.75390625" style="0" customWidth="1"/>
  </cols>
  <sheetData>
    <row r="1" ht="13.5">
      <c r="A1" s="33" t="s">
        <v>94</v>
      </c>
    </row>
    <row r="2" ht="13.5">
      <c r="A2" s="33" t="s">
        <v>95</v>
      </c>
    </row>
    <row r="3" ht="14.25" thickBot="1">
      <c r="A3" s="33"/>
    </row>
    <row r="4" spans="1:6" s="5" customFormat="1" ht="13.5">
      <c r="A4" s="1"/>
      <c r="B4" s="2" t="s">
        <v>0</v>
      </c>
      <c r="C4" s="3"/>
      <c r="D4" s="2" t="s">
        <v>1</v>
      </c>
      <c r="E4" s="2"/>
      <c r="F4" s="4"/>
    </row>
    <row r="5" spans="1:6" s="9" customFormat="1" ht="13.5">
      <c r="A5" s="6"/>
      <c r="B5" s="7" t="s">
        <v>2</v>
      </c>
      <c r="C5" s="6" t="s">
        <v>3</v>
      </c>
      <c r="D5" s="7" t="s">
        <v>4</v>
      </c>
      <c r="E5" s="7" t="s">
        <v>5</v>
      </c>
      <c r="F5" s="8" t="s">
        <v>6</v>
      </c>
    </row>
    <row r="6" spans="1:6" s="9" customFormat="1" ht="13.5">
      <c r="A6" s="13" t="s">
        <v>7</v>
      </c>
      <c r="B6" s="5"/>
      <c r="C6" s="91"/>
      <c r="D6" s="92">
        <f>SUM($C$10+14)</f>
        <v>37512</v>
      </c>
      <c r="E6" s="92">
        <f>SUM($C$10+28)</f>
        <v>37526</v>
      </c>
      <c r="F6" s="93">
        <f>SUM($C$10+42)</f>
        <v>37540</v>
      </c>
    </row>
    <row r="7" spans="1:6" s="9" customFormat="1" ht="13.5">
      <c r="A7" s="23"/>
      <c r="B7" s="24" t="s">
        <v>101</v>
      </c>
      <c r="C7" s="98" t="s">
        <v>102</v>
      </c>
      <c r="D7" s="99" t="s">
        <v>103</v>
      </c>
      <c r="E7" s="99" t="s">
        <v>104</v>
      </c>
      <c r="F7" s="100" t="s">
        <v>105</v>
      </c>
    </row>
    <row r="8" spans="1:6" s="5" customFormat="1" ht="14.25" customHeight="1">
      <c r="A8" s="6" t="s">
        <v>100</v>
      </c>
      <c r="B8" s="16" t="s">
        <v>99</v>
      </c>
      <c r="C8" s="10">
        <f>B10+3</f>
        <v>37498</v>
      </c>
      <c r="D8" s="94">
        <f>C10+11</f>
        <v>37509</v>
      </c>
      <c r="E8" s="11">
        <f>C10+21</f>
        <v>37519</v>
      </c>
      <c r="F8" s="12">
        <f>C10+36</f>
        <v>37534</v>
      </c>
    </row>
    <row r="9" spans="1:6" s="7" customFormat="1" ht="13.5">
      <c r="A9" s="13"/>
      <c r="B9" s="14" t="s">
        <v>98</v>
      </c>
      <c r="C9" s="91">
        <f>B10+7</f>
        <v>37502</v>
      </c>
      <c r="D9" s="95">
        <f>C10+21</f>
        <v>37519</v>
      </c>
      <c r="E9" s="92">
        <f>C10+36</f>
        <v>37534</v>
      </c>
      <c r="F9" s="93">
        <f>C10+49</f>
        <v>37547</v>
      </c>
    </row>
    <row r="10" spans="1:6" s="7" customFormat="1" ht="26.25" customHeight="1">
      <c r="A10" s="82" t="s">
        <v>96</v>
      </c>
      <c r="B10" s="96">
        <v>37495</v>
      </c>
      <c r="C10" s="97">
        <v>37498</v>
      </c>
      <c r="D10" s="79"/>
      <c r="E10" s="80"/>
      <c r="F10" s="81"/>
    </row>
    <row r="11" spans="1:6" ht="13.5">
      <c r="A11" s="6" t="s">
        <v>8</v>
      </c>
      <c r="B11" s="16" t="s">
        <v>9</v>
      </c>
      <c r="C11" s="17" t="s">
        <v>9</v>
      </c>
      <c r="D11" s="16" t="s">
        <v>9</v>
      </c>
      <c r="E11" s="16" t="s">
        <v>9</v>
      </c>
      <c r="F11" s="18" t="s">
        <v>9</v>
      </c>
    </row>
    <row r="12" spans="1:6" ht="13.5">
      <c r="A12" s="6" t="s">
        <v>10</v>
      </c>
      <c r="B12" s="16" t="s">
        <v>9</v>
      </c>
      <c r="C12" s="6"/>
      <c r="D12" s="7"/>
      <c r="E12" s="19"/>
      <c r="F12" s="20"/>
    </row>
    <row r="13" spans="1:6" ht="13.5">
      <c r="A13" s="6" t="s">
        <v>11</v>
      </c>
      <c r="B13" s="16" t="s">
        <v>9</v>
      </c>
      <c r="C13" s="6"/>
      <c r="D13" s="7"/>
      <c r="E13" s="19"/>
      <c r="F13" s="20"/>
    </row>
    <row r="14" spans="1:6" s="21" customFormat="1" ht="13.5">
      <c r="A14" s="13" t="s">
        <v>12</v>
      </c>
      <c r="B14" s="5"/>
      <c r="C14" s="15" t="s">
        <v>9</v>
      </c>
      <c r="D14" s="5"/>
      <c r="F14" s="22"/>
    </row>
    <row r="15" spans="1:6" s="25" customFormat="1" ht="13.5">
      <c r="A15" s="23" t="s">
        <v>13</v>
      </c>
      <c r="B15" s="24"/>
      <c r="C15" s="23"/>
      <c r="D15" s="24"/>
      <c r="F15" s="26"/>
    </row>
    <row r="16" spans="1:6" ht="13.5">
      <c r="A16" s="6" t="s">
        <v>89</v>
      </c>
      <c r="B16" s="16" t="s">
        <v>9</v>
      </c>
      <c r="C16" s="17" t="s">
        <v>9</v>
      </c>
      <c r="D16" s="16" t="s">
        <v>9</v>
      </c>
      <c r="E16" s="16" t="s">
        <v>9</v>
      </c>
      <c r="F16" s="18" t="s">
        <v>9</v>
      </c>
    </row>
    <row r="17" spans="1:6" ht="13.5">
      <c r="A17" s="6" t="s">
        <v>89</v>
      </c>
      <c r="B17" s="16" t="s">
        <v>9</v>
      </c>
      <c r="C17" s="17" t="s">
        <v>9</v>
      </c>
      <c r="D17" s="16" t="s">
        <v>9</v>
      </c>
      <c r="E17" s="16" t="s">
        <v>9</v>
      </c>
      <c r="F17" s="18" t="s">
        <v>9</v>
      </c>
    </row>
    <row r="18" spans="1:6" ht="13.5">
      <c r="A18" s="6" t="s">
        <v>14</v>
      </c>
      <c r="B18" s="7"/>
      <c r="C18" s="17" t="s">
        <v>9</v>
      </c>
      <c r="D18" s="16" t="s">
        <v>9</v>
      </c>
      <c r="E18" s="16" t="s">
        <v>9</v>
      </c>
      <c r="F18" s="18" t="s">
        <v>9</v>
      </c>
    </row>
    <row r="19" spans="1:6" ht="13.5">
      <c r="A19" s="6" t="s">
        <v>15</v>
      </c>
      <c r="B19" s="7"/>
      <c r="C19" s="6"/>
      <c r="D19" s="16" t="s">
        <v>9</v>
      </c>
      <c r="E19" s="16" t="s">
        <v>9</v>
      </c>
      <c r="F19" s="18" t="s">
        <v>9</v>
      </c>
    </row>
    <row r="20" spans="1:6" ht="13.5">
      <c r="A20" s="6" t="s">
        <v>16</v>
      </c>
      <c r="B20" s="7"/>
      <c r="C20" s="6"/>
      <c r="D20" s="16" t="s">
        <v>9</v>
      </c>
      <c r="E20" s="16" t="s">
        <v>9</v>
      </c>
      <c r="F20" s="18" t="s">
        <v>9</v>
      </c>
    </row>
    <row r="21" spans="1:6" ht="13.5">
      <c r="A21" s="6" t="s">
        <v>17</v>
      </c>
      <c r="B21" s="7"/>
      <c r="C21" s="27"/>
      <c r="D21" s="7"/>
      <c r="E21" s="19"/>
      <c r="F21" s="20"/>
    </row>
    <row r="22" spans="1:6" ht="13.5">
      <c r="A22" s="6" t="s">
        <v>18</v>
      </c>
      <c r="B22" s="16" t="s">
        <v>9</v>
      </c>
      <c r="C22" s="27"/>
      <c r="D22" s="7"/>
      <c r="E22" s="19"/>
      <c r="F22" s="18" t="s">
        <v>9</v>
      </c>
    </row>
    <row r="23" spans="1:6" ht="14.25" thickBot="1">
      <c r="A23" s="28" t="s">
        <v>19</v>
      </c>
      <c r="B23" s="29"/>
      <c r="C23" s="30"/>
      <c r="D23" s="29"/>
      <c r="E23" s="31"/>
      <c r="F23" s="32"/>
    </row>
    <row r="24" ht="13.5">
      <c r="C24" s="33"/>
    </row>
    <row r="26" spans="1:2" ht="13.5">
      <c r="A26" s="33" t="s">
        <v>20</v>
      </c>
      <c r="B26" s="34" t="s">
        <v>21</v>
      </c>
    </row>
    <row r="27" spans="1:2" ht="13.5">
      <c r="A27" s="33" t="s">
        <v>22</v>
      </c>
      <c r="B27" s="33" t="s">
        <v>23</v>
      </c>
    </row>
    <row r="28" spans="1:2" ht="13.5">
      <c r="A28" s="33"/>
      <c r="B28" s="33" t="s">
        <v>24</v>
      </c>
    </row>
    <row r="29" spans="1:2" ht="13.5">
      <c r="A29" s="33" t="s">
        <v>25</v>
      </c>
      <c r="B29" s="33" t="s">
        <v>26</v>
      </c>
    </row>
    <row r="30" ht="13.5">
      <c r="A30" s="33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workbookViewId="0" topLeftCell="A1">
      <selection activeCell="C1" sqref="C1"/>
    </sheetView>
  </sheetViews>
  <sheetFormatPr defaultColWidth="9.00390625" defaultRowHeight="13.5"/>
  <cols>
    <col min="1" max="1" width="24.875" style="0" customWidth="1"/>
    <col min="2" max="2" width="10.75390625" style="0" customWidth="1"/>
    <col min="3" max="3" width="5.50390625" style="0" customWidth="1"/>
    <col min="4" max="4" width="15.125" style="0" customWidth="1"/>
    <col min="5" max="5" width="6.625" style="0" customWidth="1"/>
    <col min="6" max="6" width="7.50390625" style="0" customWidth="1"/>
    <col min="7" max="7" width="8.125" style="0" customWidth="1"/>
    <col min="8" max="8" width="7.25390625" style="0" customWidth="1"/>
    <col min="9" max="10" width="8.25390625" style="0" customWidth="1"/>
    <col min="11" max="11" width="7.25390625" style="0" customWidth="1"/>
    <col min="12" max="17" width="8.25390625" style="0" customWidth="1"/>
  </cols>
  <sheetData>
    <row r="1" ht="13.5">
      <c r="A1" s="33" t="s">
        <v>94</v>
      </c>
    </row>
    <row r="2" ht="13.5">
      <c r="A2" s="33" t="s">
        <v>95</v>
      </c>
    </row>
    <row r="3" ht="14.25" thickBot="1">
      <c r="A3" s="33"/>
    </row>
    <row r="4" spans="1:17" ht="13.5">
      <c r="A4" s="35"/>
      <c r="B4" s="36" t="s">
        <v>27</v>
      </c>
      <c r="C4" s="37"/>
      <c r="D4" s="36" t="s">
        <v>1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</row>
    <row r="5" spans="1:17" s="9" customFormat="1" ht="13.5">
      <c r="A5" s="39"/>
      <c r="B5" s="40" t="s">
        <v>28</v>
      </c>
      <c r="C5" s="7" t="s">
        <v>29</v>
      </c>
      <c r="D5" s="40" t="s">
        <v>3</v>
      </c>
      <c r="E5" s="40" t="s">
        <v>30</v>
      </c>
      <c r="F5" s="40" t="s">
        <v>31</v>
      </c>
      <c r="G5" s="40" t="s">
        <v>32</v>
      </c>
      <c r="H5" s="40" t="s">
        <v>33</v>
      </c>
      <c r="I5" s="40" t="s">
        <v>34</v>
      </c>
      <c r="J5" s="40" t="s">
        <v>35</v>
      </c>
      <c r="K5" s="40" t="s">
        <v>36</v>
      </c>
      <c r="L5" s="40" t="s">
        <v>37</v>
      </c>
      <c r="M5" s="40" t="s">
        <v>38</v>
      </c>
      <c r="N5" s="40" t="s">
        <v>39</v>
      </c>
      <c r="O5" s="40" t="s">
        <v>40</v>
      </c>
      <c r="P5" s="40" t="s">
        <v>41</v>
      </c>
      <c r="Q5" s="41" t="s">
        <v>42</v>
      </c>
    </row>
    <row r="6" spans="1:17" s="47" customFormat="1" ht="14.25">
      <c r="A6" s="42" t="s">
        <v>7</v>
      </c>
      <c r="B6" s="43"/>
      <c r="C6" s="44"/>
      <c r="D6" s="43">
        <v>36617</v>
      </c>
      <c r="E6" s="45">
        <f>SUM($D$6+7)</f>
        <v>36624</v>
      </c>
      <c r="F6" s="43">
        <f>SUM($D$6+14)</f>
        <v>36631</v>
      </c>
      <c r="G6" s="43">
        <f>SUM($D$6+28)</f>
        <v>36645</v>
      </c>
      <c r="H6" s="43">
        <f>SUM($D$6+35)</f>
        <v>36652</v>
      </c>
      <c r="I6" s="43">
        <f>SUM($D$6+42)</f>
        <v>36659</v>
      </c>
      <c r="J6" s="43">
        <f>SUM($D$6+56)</f>
        <v>36673</v>
      </c>
      <c r="K6" s="43">
        <f>SUM($D$6+63)</f>
        <v>36680</v>
      </c>
      <c r="L6" s="43">
        <f>SUM($D$6+70)</f>
        <v>36687</v>
      </c>
      <c r="M6" s="43">
        <f>SUM($D$6+77)</f>
        <v>36694</v>
      </c>
      <c r="N6" s="43">
        <f>SUM($D$6+84)</f>
        <v>36701</v>
      </c>
      <c r="O6" s="43">
        <f>SUM($D$6+112)</f>
        <v>36729</v>
      </c>
      <c r="P6" s="43">
        <f>SUM($D$6+140)</f>
        <v>36757</v>
      </c>
      <c r="Q6" s="46">
        <f>SUM($D$6+168)</f>
        <v>36785</v>
      </c>
    </row>
    <row r="7" spans="1:17" ht="27" customHeight="1">
      <c r="A7" s="86" t="s">
        <v>97</v>
      </c>
      <c r="B7" s="83"/>
      <c r="C7" s="80"/>
      <c r="D7" s="84"/>
      <c r="E7" s="84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5"/>
    </row>
    <row r="8" spans="1:17" ht="14.25">
      <c r="A8" s="48" t="s">
        <v>43</v>
      </c>
      <c r="B8" s="40" t="s">
        <v>44</v>
      </c>
      <c r="C8" s="7"/>
      <c r="D8" s="49"/>
      <c r="E8" s="4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</row>
    <row r="9" spans="1:17" ht="14.25">
      <c r="A9" s="48" t="s">
        <v>45</v>
      </c>
      <c r="B9" s="40"/>
      <c r="C9" s="7" t="s">
        <v>44</v>
      </c>
      <c r="D9" s="49"/>
      <c r="E9" s="4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</row>
    <row r="10" spans="1:17" ht="14.25">
      <c r="A10" s="48" t="s">
        <v>46</v>
      </c>
      <c r="B10" s="40"/>
      <c r="C10" s="7" t="s">
        <v>44</v>
      </c>
      <c r="D10" s="49"/>
      <c r="E10" s="49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</row>
    <row r="11" spans="1:17" ht="14.25">
      <c r="A11" s="48" t="s">
        <v>47</v>
      </c>
      <c r="B11" s="40"/>
      <c r="C11" s="7" t="s">
        <v>44</v>
      </c>
      <c r="D11" s="49"/>
      <c r="E11" s="4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ht="14.25">
      <c r="A12" s="50" t="s">
        <v>48</v>
      </c>
      <c r="B12" s="51"/>
      <c r="C12" s="52"/>
      <c r="D12" s="53"/>
      <c r="E12" s="53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4"/>
    </row>
    <row r="13" spans="1:17" ht="14.25">
      <c r="A13" s="58" t="s">
        <v>90</v>
      </c>
      <c r="B13" s="59"/>
      <c r="C13" s="24"/>
      <c r="D13" s="59" t="s">
        <v>44</v>
      </c>
      <c r="E13" s="59"/>
      <c r="F13" s="59"/>
      <c r="G13" s="59" t="s">
        <v>44</v>
      </c>
      <c r="H13" s="59"/>
      <c r="I13" s="59"/>
      <c r="J13" s="59" t="s">
        <v>44</v>
      </c>
      <c r="K13" s="59"/>
      <c r="L13" s="59"/>
      <c r="M13" s="59"/>
      <c r="N13" s="59" t="s">
        <v>44</v>
      </c>
      <c r="O13" s="59" t="s">
        <v>44</v>
      </c>
      <c r="P13" s="59" t="s">
        <v>44</v>
      </c>
      <c r="Q13" s="60" t="s">
        <v>44</v>
      </c>
    </row>
    <row r="14" spans="1:17" ht="14.25">
      <c r="A14" s="58" t="s">
        <v>91</v>
      </c>
      <c r="B14" s="59"/>
      <c r="C14" s="24"/>
      <c r="D14" s="59" t="s">
        <v>44</v>
      </c>
      <c r="E14" s="59"/>
      <c r="F14" s="59"/>
      <c r="G14" s="59" t="s">
        <v>44</v>
      </c>
      <c r="H14" s="59"/>
      <c r="I14" s="59"/>
      <c r="J14" s="59" t="s">
        <v>44</v>
      </c>
      <c r="K14" s="59"/>
      <c r="L14" s="59"/>
      <c r="M14" s="59"/>
      <c r="N14" s="59" t="s">
        <v>44</v>
      </c>
      <c r="O14" s="59" t="s">
        <v>44</v>
      </c>
      <c r="P14" s="59" t="s">
        <v>44</v>
      </c>
      <c r="Q14" s="60" t="s">
        <v>44</v>
      </c>
    </row>
    <row r="15" spans="1:17" ht="14.25">
      <c r="A15" s="58" t="s">
        <v>49</v>
      </c>
      <c r="B15" s="51"/>
      <c r="C15" s="52"/>
      <c r="D15" s="51" t="s">
        <v>44</v>
      </c>
      <c r="E15" s="51"/>
      <c r="F15" s="51"/>
      <c r="G15" s="51" t="s">
        <v>9</v>
      </c>
      <c r="H15" s="51"/>
      <c r="I15" s="51"/>
      <c r="J15" s="51" t="s">
        <v>9</v>
      </c>
      <c r="K15" s="51"/>
      <c r="L15" s="51"/>
      <c r="M15" s="51"/>
      <c r="N15" s="51" t="s">
        <v>9</v>
      </c>
      <c r="O15" s="51" t="s">
        <v>9</v>
      </c>
      <c r="P15" s="51" t="s">
        <v>9</v>
      </c>
      <c r="Q15" s="54" t="s">
        <v>44</v>
      </c>
    </row>
    <row r="16" spans="1:17" ht="14.25">
      <c r="A16" s="48" t="s">
        <v>50</v>
      </c>
      <c r="B16" s="5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61" t="s">
        <v>44</v>
      </c>
    </row>
    <row r="17" spans="1:17" ht="14.25">
      <c r="A17" s="55" t="s">
        <v>51</v>
      </c>
      <c r="B17" s="56"/>
      <c r="C17" s="5" t="s">
        <v>44</v>
      </c>
      <c r="D17" s="56"/>
      <c r="E17" s="56"/>
      <c r="F17" s="56"/>
      <c r="G17" s="56" t="s">
        <v>44</v>
      </c>
      <c r="H17" s="56"/>
      <c r="I17" s="56"/>
      <c r="J17" s="56" t="s">
        <v>44</v>
      </c>
      <c r="K17" s="56"/>
      <c r="L17" s="56"/>
      <c r="M17" s="56"/>
      <c r="N17" s="56" t="s">
        <v>44</v>
      </c>
      <c r="O17" s="56" t="s">
        <v>44</v>
      </c>
      <c r="P17" s="56" t="s">
        <v>44</v>
      </c>
      <c r="Q17" s="57" t="s">
        <v>44</v>
      </c>
    </row>
    <row r="18" spans="1:17" ht="14.25">
      <c r="A18" s="48" t="s">
        <v>18</v>
      </c>
      <c r="B18" s="40"/>
      <c r="C18" s="7" t="s">
        <v>44</v>
      </c>
      <c r="D18" s="40"/>
      <c r="E18" s="40"/>
      <c r="F18" s="40"/>
      <c r="G18" s="40" t="s">
        <v>44</v>
      </c>
      <c r="H18" s="40"/>
      <c r="I18" s="40"/>
      <c r="J18" s="40" t="s">
        <v>44</v>
      </c>
      <c r="K18" s="40"/>
      <c r="L18" s="40"/>
      <c r="M18" s="40"/>
      <c r="N18" s="40" t="s">
        <v>44</v>
      </c>
      <c r="O18" s="40" t="s">
        <v>44</v>
      </c>
      <c r="P18" s="40" t="s">
        <v>44</v>
      </c>
      <c r="Q18" s="41" t="s">
        <v>44</v>
      </c>
    </row>
    <row r="19" spans="1:17" ht="14.25">
      <c r="A19" s="48" t="s">
        <v>52</v>
      </c>
      <c r="B19" s="40"/>
      <c r="C19" s="7" t="s">
        <v>44</v>
      </c>
      <c r="D19" s="40"/>
      <c r="E19" s="40"/>
      <c r="F19" s="40"/>
      <c r="G19" s="40" t="s">
        <v>44</v>
      </c>
      <c r="H19" s="40"/>
      <c r="I19" s="40"/>
      <c r="J19" s="40" t="s">
        <v>44</v>
      </c>
      <c r="K19" s="40"/>
      <c r="L19" s="40"/>
      <c r="M19" s="40"/>
      <c r="N19" s="40" t="s">
        <v>44</v>
      </c>
      <c r="O19" s="40" t="s">
        <v>44</v>
      </c>
      <c r="P19" s="40" t="s">
        <v>44</v>
      </c>
      <c r="Q19" s="41" t="s">
        <v>44</v>
      </c>
    </row>
    <row r="20" spans="1:17" ht="14.25">
      <c r="A20" s="48" t="s">
        <v>53</v>
      </c>
      <c r="B20" s="40"/>
      <c r="C20" s="7" t="s">
        <v>44</v>
      </c>
      <c r="D20" s="40"/>
      <c r="E20" s="40"/>
      <c r="F20" s="40"/>
      <c r="G20" s="40" t="s">
        <v>44</v>
      </c>
      <c r="H20" s="40"/>
      <c r="I20" s="40"/>
      <c r="J20" s="40" t="s">
        <v>44</v>
      </c>
      <c r="K20" s="40"/>
      <c r="L20" s="40"/>
      <c r="M20" s="40"/>
      <c r="N20" s="40" t="s">
        <v>44</v>
      </c>
      <c r="O20" s="40" t="s">
        <v>44</v>
      </c>
      <c r="P20" s="40" t="s">
        <v>44</v>
      </c>
      <c r="Q20" s="41" t="s">
        <v>44</v>
      </c>
    </row>
    <row r="21" spans="1:17" ht="14.25">
      <c r="A21" s="48" t="s">
        <v>54</v>
      </c>
      <c r="B21" s="40"/>
      <c r="C21" s="7" t="s">
        <v>44</v>
      </c>
      <c r="D21" s="40"/>
      <c r="E21" s="40"/>
      <c r="F21" s="40"/>
      <c r="G21" s="40" t="s">
        <v>44</v>
      </c>
      <c r="H21" s="40"/>
      <c r="I21" s="40"/>
      <c r="J21" s="40" t="s">
        <v>44</v>
      </c>
      <c r="K21" s="40"/>
      <c r="L21" s="40"/>
      <c r="M21" s="40"/>
      <c r="N21" s="40" t="s">
        <v>44</v>
      </c>
      <c r="O21" s="40" t="s">
        <v>44</v>
      </c>
      <c r="P21" s="40" t="s">
        <v>44</v>
      </c>
      <c r="Q21" s="41" t="s">
        <v>44</v>
      </c>
    </row>
    <row r="22" spans="1:17" ht="14.25">
      <c r="A22" s="48" t="s">
        <v>55</v>
      </c>
      <c r="B22" s="40"/>
      <c r="C22" s="7" t="s">
        <v>44</v>
      </c>
      <c r="D22" s="40"/>
      <c r="E22" s="40"/>
      <c r="F22" s="40"/>
      <c r="G22" s="40" t="s">
        <v>44</v>
      </c>
      <c r="H22" s="40"/>
      <c r="I22" s="40"/>
      <c r="J22" s="40" t="s">
        <v>44</v>
      </c>
      <c r="K22" s="40"/>
      <c r="L22" s="40"/>
      <c r="M22" s="40"/>
      <c r="N22" s="40" t="s">
        <v>44</v>
      </c>
      <c r="O22" s="40" t="s">
        <v>44</v>
      </c>
      <c r="P22" s="40" t="s">
        <v>44</v>
      </c>
      <c r="Q22" s="41" t="s">
        <v>44</v>
      </c>
    </row>
    <row r="23" spans="1:17" ht="14.25">
      <c r="A23" s="48" t="s">
        <v>19</v>
      </c>
      <c r="B23" s="40"/>
      <c r="C23" s="7" t="s">
        <v>44</v>
      </c>
      <c r="D23" s="40"/>
      <c r="E23" s="40"/>
      <c r="F23" s="40"/>
      <c r="G23" s="40" t="s">
        <v>44</v>
      </c>
      <c r="H23" s="40"/>
      <c r="I23" s="40"/>
      <c r="J23" s="40" t="s">
        <v>44</v>
      </c>
      <c r="K23" s="40"/>
      <c r="L23" s="40"/>
      <c r="M23" s="40"/>
      <c r="N23" s="40" t="s">
        <v>44</v>
      </c>
      <c r="O23" s="40" t="s">
        <v>44</v>
      </c>
      <c r="P23" s="40" t="s">
        <v>44</v>
      </c>
      <c r="Q23" s="41" t="s">
        <v>44</v>
      </c>
    </row>
    <row r="24" spans="1:17" ht="14.25" thickBot="1">
      <c r="A24" s="48"/>
      <c r="B24" s="40"/>
      <c r="C24" s="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ht="14.25">
      <c r="A25" s="35" t="s">
        <v>56</v>
      </c>
      <c r="B25" s="62"/>
      <c r="C25" s="63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4"/>
    </row>
    <row r="26" spans="1:17" ht="14.25">
      <c r="A26" s="48" t="s">
        <v>57</v>
      </c>
      <c r="B26" s="40"/>
      <c r="C26" s="19"/>
      <c r="D26" s="40">
        <v>6</v>
      </c>
      <c r="E26" s="40"/>
      <c r="F26" s="40"/>
      <c r="G26" s="40">
        <v>6</v>
      </c>
      <c r="H26" s="40"/>
      <c r="I26" s="40"/>
      <c r="J26" s="40">
        <v>6</v>
      </c>
      <c r="K26" s="40"/>
      <c r="L26" s="40"/>
      <c r="M26" s="40"/>
      <c r="N26" s="40">
        <v>6</v>
      </c>
      <c r="O26" s="40">
        <v>6</v>
      </c>
      <c r="P26" s="40">
        <v>6</v>
      </c>
      <c r="Q26" s="41">
        <v>6</v>
      </c>
    </row>
    <row r="27" spans="1:17" ht="27.75">
      <c r="A27" s="48" t="s">
        <v>58</v>
      </c>
      <c r="B27" s="40"/>
      <c r="C27" s="19"/>
      <c r="D27" s="40">
        <v>8</v>
      </c>
      <c r="E27" s="40">
        <v>8</v>
      </c>
      <c r="F27" s="40">
        <v>8</v>
      </c>
      <c r="G27" s="40">
        <v>8</v>
      </c>
      <c r="H27" s="40">
        <v>8</v>
      </c>
      <c r="I27" s="40">
        <v>8</v>
      </c>
      <c r="J27" s="40">
        <v>8</v>
      </c>
      <c r="K27" s="40">
        <v>8</v>
      </c>
      <c r="L27" s="40">
        <v>8</v>
      </c>
      <c r="M27" s="40">
        <v>8</v>
      </c>
      <c r="N27" s="40">
        <v>8</v>
      </c>
      <c r="O27" s="40">
        <v>8</v>
      </c>
      <c r="P27" s="40">
        <v>8</v>
      </c>
      <c r="Q27" s="41">
        <v>8</v>
      </c>
    </row>
    <row r="28" spans="1:17" ht="14.25">
      <c r="A28" s="48" t="s">
        <v>59</v>
      </c>
      <c r="B28" s="40"/>
      <c r="C28" s="19"/>
      <c r="D28" s="40">
        <v>3</v>
      </c>
      <c r="E28" s="40"/>
      <c r="F28" s="40"/>
      <c r="G28" s="40">
        <v>3</v>
      </c>
      <c r="H28" s="40"/>
      <c r="I28" s="40"/>
      <c r="J28" s="40">
        <v>3</v>
      </c>
      <c r="K28" s="40"/>
      <c r="L28" s="40"/>
      <c r="M28" s="40"/>
      <c r="N28" s="40">
        <v>3</v>
      </c>
      <c r="O28" s="40">
        <v>3</v>
      </c>
      <c r="P28" s="40">
        <v>3</v>
      </c>
      <c r="Q28" s="41">
        <v>3</v>
      </c>
    </row>
    <row r="29" spans="1:17" ht="15" thickBot="1">
      <c r="A29" s="65" t="s">
        <v>60</v>
      </c>
      <c r="B29" s="66"/>
      <c r="C29" s="31"/>
      <c r="D29" s="67">
        <f>SUM(D26:D28)</f>
        <v>17</v>
      </c>
      <c r="E29" s="67">
        <f aca="true" t="shared" si="0" ref="E29:Q29">SUM(E26:E28)</f>
        <v>8</v>
      </c>
      <c r="F29" s="67">
        <f t="shared" si="0"/>
        <v>8</v>
      </c>
      <c r="G29" s="67">
        <f t="shared" si="0"/>
        <v>17</v>
      </c>
      <c r="H29" s="67">
        <f t="shared" si="0"/>
        <v>8</v>
      </c>
      <c r="I29" s="67">
        <f t="shared" si="0"/>
        <v>8</v>
      </c>
      <c r="J29" s="67">
        <f t="shared" si="0"/>
        <v>17</v>
      </c>
      <c r="K29" s="67">
        <f t="shared" si="0"/>
        <v>8</v>
      </c>
      <c r="L29" s="67">
        <f t="shared" si="0"/>
        <v>8</v>
      </c>
      <c r="M29" s="67">
        <f t="shared" si="0"/>
        <v>8</v>
      </c>
      <c r="N29" s="67">
        <f t="shared" si="0"/>
        <v>17</v>
      </c>
      <c r="O29" s="67">
        <f t="shared" si="0"/>
        <v>17</v>
      </c>
      <c r="P29" s="67">
        <f t="shared" si="0"/>
        <v>17</v>
      </c>
      <c r="Q29" s="68">
        <f t="shared" si="0"/>
        <v>17</v>
      </c>
    </row>
    <row r="30" spans="1:17" ht="15" thickBot="1">
      <c r="A30" s="65" t="s">
        <v>61</v>
      </c>
      <c r="B30" s="66"/>
      <c r="C30" s="31"/>
      <c r="D30" s="67">
        <v>5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2" spans="1:2" ht="13.5">
      <c r="A32" t="s">
        <v>20</v>
      </c>
      <c r="B32" t="s">
        <v>62</v>
      </c>
    </row>
    <row r="33" spans="1:2" ht="13.5">
      <c r="A33" t="s">
        <v>22</v>
      </c>
      <c r="B33" t="s">
        <v>63</v>
      </c>
    </row>
    <row r="34" spans="1:2" ht="13.5">
      <c r="A34" t="s">
        <v>25</v>
      </c>
      <c r="B34" t="s">
        <v>64</v>
      </c>
    </row>
  </sheetData>
  <printOptions/>
  <pageMargins left="0.75" right="0.75" top="1" bottom="1" header="0.512" footer="0.512"/>
  <pageSetup fitToHeight="1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1">
      <selection activeCell="F7" sqref="F7"/>
    </sheetView>
  </sheetViews>
  <sheetFormatPr defaultColWidth="9.00390625" defaultRowHeight="13.5"/>
  <cols>
    <col min="1" max="1" width="14.25390625" style="0" customWidth="1"/>
    <col min="2" max="2" width="12.75390625" style="9" customWidth="1"/>
    <col min="3" max="3" width="9.25390625" style="9" customWidth="1"/>
    <col min="4" max="4" width="11.25390625" style="9" customWidth="1"/>
  </cols>
  <sheetData>
    <row r="1" ht="13.5">
      <c r="A1" s="33" t="s">
        <v>94</v>
      </c>
    </row>
    <row r="2" ht="13.5">
      <c r="A2" s="33" t="s">
        <v>95</v>
      </c>
    </row>
    <row r="3" ht="14.25" thickBot="1"/>
    <row r="4" spans="1:4" ht="13.5">
      <c r="A4" s="69" t="s">
        <v>65</v>
      </c>
      <c r="B4" s="70" t="s">
        <v>66</v>
      </c>
      <c r="C4" s="63" t="s">
        <v>67</v>
      </c>
      <c r="D4" s="71" t="s">
        <v>68</v>
      </c>
    </row>
    <row r="5" spans="1:4" ht="13.5">
      <c r="A5" s="72"/>
      <c r="B5" s="6" t="s">
        <v>69</v>
      </c>
      <c r="C5" s="7" t="s">
        <v>70</v>
      </c>
      <c r="D5" s="8" t="s">
        <v>71</v>
      </c>
    </row>
    <row r="6" spans="1:4" ht="14.25" thickBot="1">
      <c r="A6" s="73" t="s">
        <v>7</v>
      </c>
      <c r="B6" s="77">
        <v>36617</v>
      </c>
      <c r="C6" s="74"/>
      <c r="D6" s="75">
        <f>SUM(B6+7)</f>
        <v>36624</v>
      </c>
    </row>
    <row r="7" spans="1:4" ht="27" customHeight="1" thickBot="1">
      <c r="A7" s="90" t="s">
        <v>96</v>
      </c>
      <c r="B7" s="87"/>
      <c r="C7" s="88"/>
      <c r="D7" s="89"/>
    </row>
    <row r="8" spans="1:4" ht="13.5">
      <c r="A8" s="72" t="s">
        <v>72</v>
      </c>
      <c r="B8" s="6"/>
      <c r="C8" s="7"/>
      <c r="D8" s="8"/>
    </row>
    <row r="9" spans="1:4" ht="13.5">
      <c r="A9" s="72" t="s">
        <v>11</v>
      </c>
      <c r="B9" s="6" t="s">
        <v>9</v>
      </c>
      <c r="D9" s="8"/>
    </row>
    <row r="10" spans="1:4" ht="13.5">
      <c r="A10" s="72" t="s">
        <v>73</v>
      </c>
      <c r="B10" s="6" t="s">
        <v>9</v>
      </c>
      <c r="C10" s="9" t="s">
        <v>92</v>
      </c>
      <c r="D10" s="8" t="s">
        <v>9</v>
      </c>
    </row>
    <row r="11" spans="1:4" ht="13.5">
      <c r="A11" s="72" t="s">
        <v>74</v>
      </c>
      <c r="B11" s="6" t="s">
        <v>9</v>
      </c>
      <c r="D11" s="8" t="s">
        <v>9</v>
      </c>
    </row>
    <row r="12" spans="1:4" ht="13.5">
      <c r="A12" s="72" t="s">
        <v>75</v>
      </c>
      <c r="B12" s="6" t="s">
        <v>9</v>
      </c>
      <c r="D12" s="8" t="s">
        <v>9</v>
      </c>
    </row>
    <row r="13" spans="1:4" ht="13.5">
      <c r="A13" s="72" t="s">
        <v>18</v>
      </c>
      <c r="B13" s="6" t="s">
        <v>9</v>
      </c>
      <c r="D13" s="8" t="s">
        <v>9</v>
      </c>
    </row>
    <row r="14" spans="1:4" ht="14.25" thickBot="1">
      <c r="A14" s="73" t="s">
        <v>76</v>
      </c>
      <c r="B14" s="28"/>
      <c r="C14" s="78" t="s">
        <v>92</v>
      </c>
      <c r="D14" s="76" t="s">
        <v>9</v>
      </c>
    </row>
    <row r="15" spans="1:4" ht="13.5">
      <c r="A15" s="19"/>
      <c r="B15" s="7" t="s">
        <v>93</v>
      </c>
      <c r="C15" s="7" t="s">
        <v>77</v>
      </c>
      <c r="D15" s="7"/>
    </row>
    <row r="16" spans="2:3" ht="13.5">
      <c r="B16" s="9" t="s">
        <v>92</v>
      </c>
      <c r="C16" s="33" t="s">
        <v>78</v>
      </c>
    </row>
    <row r="17" ht="13.5">
      <c r="C17" s="33"/>
    </row>
    <row r="18" spans="1:2" ht="13.5">
      <c r="A18" t="s">
        <v>79</v>
      </c>
      <c r="B18" s="34" t="s">
        <v>80</v>
      </c>
    </row>
    <row r="19" spans="1:2" ht="13.5">
      <c r="A19" t="s">
        <v>81</v>
      </c>
      <c r="B19" s="34" t="s">
        <v>82</v>
      </c>
    </row>
    <row r="20" spans="1:2" ht="13.5">
      <c r="A20" t="s">
        <v>83</v>
      </c>
      <c r="B20" s="34" t="s">
        <v>84</v>
      </c>
    </row>
    <row r="21" spans="1:2" ht="13.5">
      <c r="A21" t="s">
        <v>85</v>
      </c>
      <c r="B21" s="34" t="s">
        <v>86</v>
      </c>
    </row>
    <row r="22" spans="1:2" ht="13.5">
      <c r="A22" t="s">
        <v>87</v>
      </c>
      <c r="B22" s="34" t="s">
        <v>88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gcp</cp:lastModifiedBy>
  <cp:lastPrinted>1999-12-28T04:07:20Z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